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عیدی پاداش سنوات اتحادیه\"/>
    </mc:Choice>
  </mc:AlternateContent>
  <bookViews>
    <workbookView xWindow="-120" yWindow="-120" windowWidth="15600" windowHeight="11160" activeTab="1"/>
  </bookViews>
  <sheets>
    <sheet name="مشمول مالیات" sheetId="7" r:id="rId1"/>
    <sheet name="عیدی و سنوات" sheetId="5" r:id="rId2"/>
  </sheets>
  <definedNames>
    <definedName name="_xlnm.Print_Area" localSheetId="1">'عیدی و سنوات'!$A$1:$J$9</definedName>
    <definedName name="_xlnm.Print_Area" localSheetId="0">'مشمول مالیات'!$A$1:$E$11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5" l="1"/>
  <c r="B6" i="5"/>
  <c r="B5" i="5"/>
  <c r="B4" i="5"/>
  <c r="B3" i="5"/>
  <c r="E6" i="7" l="1"/>
  <c r="E4" i="7"/>
  <c r="D7" i="7"/>
  <c r="E7" i="7" s="1"/>
  <c r="D6" i="7"/>
  <c r="D5" i="7"/>
  <c r="E5" i="7" s="1"/>
  <c r="D4" i="7"/>
  <c r="D3" i="7"/>
  <c r="E3" i="7" s="1"/>
  <c r="I7" i="5" l="1"/>
  <c r="I6" i="5"/>
  <c r="I5" i="5"/>
  <c r="I4" i="5"/>
  <c r="I3" i="5"/>
  <c r="R6" i="5"/>
  <c r="Q6" i="5" s="1"/>
  <c r="R5" i="5"/>
  <c r="Q5" i="5" s="1"/>
  <c r="R4" i="5"/>
  <c r="Q4" i="5" s="1"/>
  <c r="H6" i="5"/>
  <c r="H5" i="5"/>
  <c r="H4" i="5"/>
  <c r="R7" i="5"/>
  <c r="Q7" i="5" s="1"/>
  <c r="R3" i="5"/>
  <c r="Q3" i="5" s="1"/>
  <c r="F7" i="7"/>
  <c r="F6" i="7"/>
  <c r="F5" i="7"/>
  <c r="F4" i="7"/>
  <c r="F3" i="7"/>
  <c r="I8" i="5" l="1"/>
  <c r="O6" i="5"/>
  <c r="O7" i="5"/>
  <c r="G7" i="5" s="1"/>
  <c r="H7" i="5" l="1"/>
  <c r="J7" i="5" s="1"/>
  <c r="G6" i="5"/>
  <c r="J6" i="5" s="1"/>
  <c r="O4" i="5"/>
  <c r="G4" i="5" s="1"/>
  <c r="O5" i="5"/>
  <c r="G5" i="5" s="1"/>
  <c r="O3" i="5"/>
  <c r="G3" i="5" s="1"/>
  <c r="H3" i="5" l="1"/>
  <c r="J3" i="5" s="1"/>
  <c r="G8" i="5"/>
  <c r="J5" i="5"/>
  <c r="J4" i="5"/>
  <c r="H8" i="5" l="1"/>
  <c r="J8" i="5"/>
</calcChain>
</file>

<file path=xl/sharedStrings.xml><?xml version="1.0" encoding="utf-8"?>
<sst xmlns="http://schemas.openxmlformats.org/spreadsheetml/2006/main" count="42" uniqueCount="24">
  <si>
    <t>ردیف</t>
  </si>
  <si>
    <t>نام پرسنل</t>
  </si>
  <si>
    <t>جمع کل</t>
  </si>
  <si>
    <t>خیر</t>
  </si>
  <si>
    <t>بلی</t>
  </si>
  <si>
    <t>عیدی و پاداش</t>
  </si>
  <si>
    <t>کارکرد به روز</t>
  </si>
  <si>
    <t>امضاء رییس اتحادیه</t>
  </si>
  <si>
    <t xml:space="preserve">بله </t>
  </si>
  <si>
    <t>مالیات عیدی و پاداش</t>
  </si>
  <si>
    <t>سنوات خدمت</t>
  </si>
  <si>
    <t>حقوق پایه روزانه</t>
  </si>
  <si>
    <t>معافیت ماده84</t>
  </si>
  <si>
    <t xml:space="preserve">مانده معافیت </t>
  </si>
  <si>
    <t>معافیت سال</t>
  </si>
  <si>
    <t>مانده معافیت</t>
  </si>
  <si>
    <t xml:space="preserve">جمع </t>
  </si>
  <si>
    <t>درآمد مشمول سال*</t>
  </si>
  <si>
    <t>درآمد مشمول شامل :</t>
  </si>
  <si>
    <t>حقوق + خواربار+ مسکن + اضافه کاری + حق اولاد و غیره</t>
  </si>
  <si>
    <t>جدول محاسبه درآمد مشمول کارمندان اتحادیه</t>
  </si>
  <si>
    <t>سنوات پرداخت شود؟</t>
  </si>
  <si>
    <t>مشمول مالیات عیدی می باشد؟</t>
  </si>
  <si>
    <t>محاسبات عیدی و پاداش سنوات خدمت سال 1402 پرسنل اتحادیه …………… شهرستان بابل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</si>
</sst>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178"/>
      <scheme val="minor"/>
    </font>
    <font>
      <b/>
      <sz val="18"/>
      <color theme="1"/>
      <name val="B Nazanin"/>
      <charset val="178"/>
    </font>
    <font>
      <sz val="25"/>
      <color theme="1"/>
      <name val="B Nazanin"/>
      <charset val="178"/>
    </font>
    <font>
      <b/>
      <sz val="25"/>
      <color theme="1"/>
      <name val="B Nazanin"/>
      <charset val="178"/>
    </font>
    <font>
      <b/>
      <sz val="22"/>
      <color theme="1"/>
      <name val="B Nazanin"/>
      <charset val="178"/>
    </font>
    <font>
      <sz val="19"/>
      <color theme="1"/>
      <name val="2  Titr"/>
      <charset val="178"/>
    </font>
    <font>
      <sz val="11"/>
      <color theme="0"/>
      <name val="Calibri"/>
      <family val="2"/>
      <charset val="178"/>
      <scheme val="minor"/>
    </font>
    <font>
      <sz val="25"/>
      <color theme="0"/>
      <name val="B Nazanin"/>
      <charset val="178"/>
    </font>
    <font>
      <sz val="20"/>
      <color theme="0"/>
      <name val="Calibri"/>
      <family val="2"/>
      <charset val="178"/>
      <scheme val="minor"/>
    </font>
    <font>
      <sz val="30"/>
      <name val="B Nazanin"/>
      <charset val="178"/>
    </font>
    <font>
      <b/>
      <sz val="14"/>
      <color theme="1"/>
      <name val="Calibri"/>
      <family val="2"/>
      <scheme val="minor"/>
    </font>
    <font>
      <sz val="11"/>
      <name val="Calibri"/>
      <family val="2"/>
      <charset val="178"/>
      <scheme val="minor"/>
    </font>
    <font>
      <sz val="20"/>
      <name val="B Nazanin"/>
      <charset val="178"/>
    </font>
    <font>
      <sz val="11"/>
      <color theme="2" tint="-0.749992370372631"/>
      <name val="Calibri"/>
      <family val="2"/>
      <charset val="178"/>
      <scheme val="minor"/>
    </font>
    <font>
      <sz val="25"/>
      <color theme="2" tint="-0.749992370372631"/>
      <name val="Calibri"/>
      <family val="2"/>
      <charset val="178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25"/>
      <color theme="1"/>
      <name val="2  Titr"/>
      <charset val="178"/>
    </font>
    <font>
      <sz val="15"/>
      <color theme="1"/>
      <name val="2 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7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/>
    <xf numFmtId="0" fontId="8" fillId="0" borderId="0" xfId="0" applyFont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4" fillId="0" borderId="0" xfId="0" applyFont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/>
    <xf numFmtId="3" fontId="2" fillId="2" borderId="1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3" fontId="2" fillId="0" borderId="9" xfId="0" applyNumberFormat="1" applyFont="1" applyBorder="1" applyAlignment="1" applyProtection="1">
      <alignment horizontal="center" vertical="center"/>
    </xf>
    <xf numFmtId="0" fontId="1" fillId="0" borderId="11" xfId="0" applyFont="1" applyFill="1" applyBorder="1" applyAlignment="1" applyProtection="1"/>
    <xf numFmtId="3" fontId="2" fillId="2" borderId="9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13" xfId="0" applyFont="1" applyBorder="1" applyAlignment="1" applyProtection="1">
      <alignment horizontal="right" vertical="center"/>
    </xf>
    <xf numFmtId="0" fontId="10" fillId="0" borderId="14" xfId="0" applyFont="1" applyBorder="1" applyAlignment="1" applyProtection="1">
      <alignment horizontal="right" vertical="center"/>
    </xf>
    <xf numFmtId="0" fontId="10" fillId="0" borderId="15" xfId="0" applyFont="1" applyBorder="1" applyAlignment="1" applyProtection="1">
      <alignment horizontal="right" vertical="center"/>
    </xf>
    <xf numFmtId="0" fontId="10" fillId="0" borderId="16" xfId="0" applyFont="1" applyBorder="1" applyAlignment="1" applyProtection="1">
      <alignment horizontal="right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rightToLeft="1" workbookViewId="0">
      <selection activeCell="C6" sqref="C6"/>
    </sheetView>
  </sheetViews>
  <sheetFormatPr defaultRowHeight="15"/>
  <cols>
    <col min="1" max="1" width="11.42578125" style="1" customWidth="1"/>
    <col min="2" max="2" width="34.85546875" customWidth="1"/>
    <col min="3" max="3" width="28.5703125" customWidth="1"/>
    <col min="4" max="5" width="27.7109375" customWidth="1"/>
    <col min="6" max="6" width="29.7109375" customWidth="1"/>
    <col min="8" max="8" width="20.5703125" customWidth="1"/>
  </cols>
  <sheetData>
    <row r="1" spans="1:8" ht="45.75" customHeight="1" thickTop="1">
      <c r="A1" s="29" t="s">
        <v>20</v>
      </c>
      <c r="B1" s="30"/>
      <c r="C1" s="30"/>
      <c r="D1" s="30"/>
      <c r="E1" s="31"/>
    </row>
    <row r="2" spans="1:8" ht="63" customHeight="1">
      <c r="A2" s="25" t="s">
        <v>0</v>
      </c>
      <c r="B2" s="5" t="s">
        <v>1</v>
      </c>
      <c r="C2" s="5" t="s">
        <v>17</v>
      </c>
      <c r="D2" s="4" t="s">
        <v>12</v>
      </c>
      <c r="E2" s="18" t="s">
        <v>13</v>
      </c>
    </row>
    <row r="3" spans="1:8" ht="60" customHeight="1">
      <c r="A3" s="19">
        <v>1</v>
      </c>
      <c r="B3" s="3"/>
      <c r="C3" s="6"/>
      <c r="D3" s="2">
        <f>IF(C3&gt;0,1200000000,0)</f>
        <v>0</v>
      </c>
      <c r="E3" s="20">
        <f>IF((D3-C3)&gt;=0,D3-C3,0)</f>
        <v>0</v>
      </c>
      <c r="F3" s="7" t="e">
        <f>IF(#REF!&gt;0,((#REF!*60)/365)*#REF!,0)</f>
        <v>#REF!</v>
      </c>
      <c r="G3" s="8"/>
      <c r="H3" s="9"/>
    </row>
    <row r="4" spans="1:8" ht="60" customHeight="1">
      <c r="A4" s="19">
        <v>2</v>
      </c>
      <c r="B4" s="3"/>
      <c r="C4" s="6"/>
      <c r="D4" s="2">
        <f t="shared" ref="D4:D7" si="0">IF(C4&gt;0,1200000000,0)</f>
        <v>0</v>
      </c>
      <c r="E4" s="20">
        <f t="shared" ref="E4:E7" si="1">IF((D4-C4)&gt;=0,D4-C4,0)</f>
        <v>0</v>
      </c>
      <c r="F4" s="7" t="e">
        <f>IF(#REF!&gt;0,((#REF!*60)/365)*#REF!,0)</f>
        <v>#REF!</v>
      </c>
      <c r="G4" s="8"/>
      <c r="H4" s="9" t="s">
        <v>8</v>
      </c>
    </row>
    <row r="5" spans="1:8" ht="60" customHeight="1">
      <c r="A5" s="19">
        <v>3</v>
      </c>
      <c r="B5" s="3"/>
      <c r="C5" s="6"/>
      <c r="D5" s="2">
        <f t="shared" si="0"/>
        <v>0</v>
      </c>
      <c r="E5" s="20">
        <f t="shared" si="1"/>
        <v>0</v>
      </c>
      <c r="F5" s="7" t="e">
        <f>IF(#REF!&gt;0,((#REF!*60)/365)*#REF!,0)</f>
        <v>#REF!</v>
      </c>
      <c r="G5" s="8"/>
      <c r="H5" s="9"/>
    </row>
    <row r="6" spans="1:8" ht="60" customHeight="1">
      <c r="A6" s="19">
        <v>4</v>
      </c>
      <c r="B6" s="3"/>
      <c r="C6" s="6"/>
      <c r="D6" s="2">
        <f t="shared" si="0"/>
        <v>0</v>
      </c>
      <c r="E6" s="20">
        <f t="shared" si="1"/>
        <v>0</v>
      </c>
      <c r="F6" s="7" t="e">
        <f>IF(#REF!&gt;0,((#REF!*60)/365)*#REF!,0)</f>
        <v>#REF!</v>
      </c>
      <c r="G6" s="8"/>
      <c r="H6" s="8"/>
    </row>
    <row r="7" spans="1:8" ht="60" customHeight="1">
      <c r="A7" s="19">
        <v>5</v>
      </c>
      <c r="B7" s="3"/>
      <c r="C7" s="6"/>
      <c r="D7" s="2">
        <f t="shared" si="0"/>
        <v>0</v>
      </c>
      <c r="E7" s="20">
        <f t="shared" si="1"/>
        <v>0</v>
      </c>
      <c r="F7" s="7" t="e">
        <f>IF(#REF!&gt;0,((#REF!*60)/365)*#REF!,0)</f>
        <v>#REF!</v>
      </c>
      <c r="G7" s="8"/>
      <c r="H7" s="8"/>
    </row>
    <row r="8" spans="1:8" ht="27" customHeight="1">
      <c r="A8" s="32" t="s">
        <v>18</v>
      </c>
      <c r="B8" s="33"/>
      <c r="C8" s="13"/>
      <c r="D8" s="13"/>
      <c r="E8" s="21"/>
      <c r="H8" s="10"/>
    </row>
    <row r="9" spans="1:8" ht="27" customHeight="1">
      <c r="A9" s="40" t="s">
        <v>19</v>
      </c>
      <c r="B9" s="41"/>
      <c r="C9" s="41"/>
      <c r="D9" s="41"/>
      <c r="E9" s="42"/>
    </row>
    <row r="10" spans="1:8" ht="29.25" customHeight="1">
      <c r="A10" s="34"/>
      <c r="B10" s="35"/>
      <c r="C10" s="35"/>
      <c r="D10" s="35"/>
      <c r="E10" s="36"/>
    </row>
    <row r="11" spans="1:8" ht="29.25" customHeight="1" thickBot="1">
      <c r="A11" s="37"/>
      <c r="B11" s="38"/>
      <c r="C11" s="38"/>
      <c r="D11" s="38"/>
      <c r="E11" s="39"/>
    </row>
    <row r="12" spans="1:8" ht="13.5" customHeight="1" thickTop="1"/>
    <row r="31" spans="2:2">
      <c r="B31" s="10"/>
    </row>
  </sheetData>
  <sheetProtection algorithmName="SHA-512" hashValue="96eQ59zYnOUlRNlIzXz5AGLE+W0eycxsfQElsW7ZqLOY9qCP6Pl1heUKKxdhgLZI7+rqw3MKGaNfWz/T1NXy0g==" saltValue="lcpyB2aaG5vlk94nEILvgA==" spinCount="100000" sheet="1" selectLockedCells="1"/>
  <mergeCells count="5">
    <mergeCell ref="A1:E1"/>
    <mergeCell ref="A8:B8"/>
    <mergeCell ref="A10:E10"/>
    <mergeCell ref="A11:E11"/>
    <mergeCell ref="A9:E9"/>
  </mergeCells>
  <printOptions horizontalCentered="1" verticalCentered="1"/>
  <pageMargins left="0" right="0" top="0" bottom="0" header="0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rightToLeft="1" tabSelected="1" zoomScale="80" zoomScaleNormal="80" workbookViewId="0">
      <selection sqref="A1:J1"/>
    </sheetView>
  </sheetViews>
  <sheetFormatPr defaultRowHeight="15"/>
  <cols>
    <col min="1" max="1" width="16.42578125" style="1" customWidth="1"/>
    <col min="2" max="2" width="41.28515625" customWidth="1"/>
    <col min="3" max="4" width="17.140625" customWidth="1"/>
    <col min="5" max="6" width="19.7109375" customWidth="1"/>
    <col min="7" max="10" width="30.7109375" customWidth="1"/>
    <col min="11" max="11" width="3.85546875" customWidth="1"/>
    <col min="12" max="12" width="0" hidden="1" customWidth="1"/>
    <col min="13" max="13" width="3.42578125" customWidth="1"/>
    <col min="14" max="14" width="20.5703125" customWidth="1"/>
    <col min="15" max="15" width="29.7109375" customWidth="1"/>
    <col min="16" max="16" width="9" customWidth="1"/>
    <col min="17" max="19" width="11.140625" bestFit="1" customWidth="1"/>
  </cols>
  <sheetData>
    <row r="1" spans="1:23" ht="66.75" customHeight="1" thickTop="1">
      <c r="A1" s="43" t="s">
        <v>23</v>
      </c>
      <c r="B1" s="44"/>
      <c r="C1" s="44"/>
      <c r="D1" s="44"/>
      <c r="E1" s="44"/>
      <c r="F1" s="44"/>
      <c r="G1" s="44"/>
      <c r="H1" s="44"/>
      <c r="I1" s="44"/>
      <c r="J1" s="45"/>
    </row>
    <row r="2" spans="1:23" ht="77.25" customHeight="1">
      <c r="A2" s="25" t="s">
        <v>0</v>
      </c>
      <c r="B2" s="26" t="s">
        <v>1</v>
      </c>
      <c r="C2" s="28" t="s">
        <v>22</v>
      </c>
      <c r="D2" s="28" t="s">
        <v>21</v>
      </c>
      <c r="E2" s="28" t="s">
        <v>6</v>
      </c>
      <c r="F2" s="28" t="s">
        <v>11</v>
      </c>
      <c r="G2" s="4" t="s">
        <v>5</v>
      </c>
      <c r="H2" s="4" t="s">
        <v>9</v>
      </c>
      <c r="I2" s="4" t="s">
        <v>10</v>
      </c>
      <c r="J2" s="18" t="s">
        <v>2</v>
      </c>
      <c r="K2" s="11"/>
      <c r="L2" s="11"/>
      <c r="M2" s="11"/>
      <c r="N2" s="15"/>
      <c r="O2" s="15"/>
      <c r="P2" s="15"/>
      <c r="Q2" s="16" t="s">
        <v>16</v>
      </c>
      <c r="R2" s="16" t="s">
        <v>15</v>
      </c>
      <c r="S2" s="16" t="s">
        <v>14</v>
      </c>
      <c r="T2" s="15"/>
      <c r="U2" s="15"/>
      <c r="V2" s="15"/>
      <c r="W2" s="15"/>
    </row>
    <row r="3" spans="1:23" ht="69.95" customHeight="1">
      <c r="A3" s="19">
        <v>1</v>
      </c>
      <c r="B3" s="27">
        <f>'مشمول مالیات'!B3</f>
        <v>0</v>
      </c>
      <c r="C3" s="3" t="s">
        <v>3</v>
      </c>
      <c r="D3" s="3" t="s">
        <v>3</v>
      </c>
      <c r="E3" s="3"/>
      <c r="F3" s="6"/>
      <c r="G3" s="2">
        <f>IF(O3&gt;159248520,159248520,O3)</f>
        <v>0</v>
      </c>
      <c r="H3" s="2">
        <f>IF(C3=N4,(G3-Q3)*10%,0)</f>
        <v>0</v>
      </c>
      <c r="I3" s="2">
        <f>IF(D3=N4,((F3*30)/365)*E3,0)</f>
        <v>0</v>
      </c>
      <c r="J3" s="20">
        <f>(G3-H3)+I3</f>
        <v>0</v>
      </c>
      <c r="K3" s="11"/>
      <c r="L3" s="12" t="s">
        <v>4</v>
      </c>
      <c r="M3" s="11"/>
      <c r="N3" s="9"/>
      <c r="O3" s="7">
        <f>IF(E3&gt;0,((F3*60)/365)*E3,0)</f>
        <v>0</v>
      </c>
      <c r="P3" s="7"/>
      <c r="Q3" s="17">
        <f>R3+S3</f>
        <v>100000000</v>
      </c>
      <c r="R3" s="17">
        <f>'مشمول مالیات'!E3</f>
        <v>0</v>
      </c>
      <c r="S3" s="17">
        <v>100000000</v>
      </c>
      <c r="T3" s="15"/>
      <c r="U3" s="15"/>
      <c r="V3" s="15"/>
      <c r="W3" s="15"/>
    </row>
    <row r="4" spans="1:23" ht="69.95" customHeight="1">
      <c r="A4" s="19">
        <v>2</v>
      </c>
      <c r="B4" s="27">
        <f>'مشمول مالیات'!B4</f>
        <v>0</v>
      </c>
      <c r="C4" s="3" t="s">
        <v>3</v>
      </c>
      <c r="D4" s="3" t="s">
        <v>3</v>
      </c>
      <c r="E4" s="3"/>
      <c r="F4" s="6"/>
      <c r="G4" s="2">
        <f t="shared" ref="G4:G7" si="0">IF(O4&gt;159248520,159248520,O4)</f>
        <v>0</v>
      </c>
      <c r="H4" s="2">
        <f>IF(C4=N4,(G4-Q4)*10%,0)</f>
        <v>0</v>
      </c>
      <c r="I4" s="2">
        <f>IF(D4=N4,((F4*30)/365)*E4,0)</f>
        <v>0</v>
      </c>
      <c r="J4" s="20">
        <f t="shared" ref="J4:J7" si="1">(G4-H4)+I4</f>
        <v>0</v>
      </c>
      <c r="K4" s="11"/>
      <c r="L4" s="12" t="s">
        <v>3</v>
      </c>
      <c r="M4" s="11"/>
      <c r="N4" s="9" t="s">
        <v>8</v>
      </c>
      <c r="O4" s="7">
        <f>IF(E4&gt;0,((F4*60)/365)*E4,0)</f>
        <v>0</v>
      </c>
      <c r="P4" s="7"/>
      <c r="Q4" s="17">
        <f t="shared" ref="Q4:Q7" si="2">R4+S4</f>
        <v>100000000</v>
      </c>
      <c r="R4" s="17">
        <f>'مشمول مالیات'!E4</f>
        <v>0</v>
      </c>
      <c r="S4" s="17">
        <v>100000000</v>
      </c>
      <c r="T4" s="15"/>
      <c r="U4" s="15"/>
      <c r="V4" s="15"/>
      <c r="W4" s="15"/>
    </row>
    <row r="5" spans="1:23" ht="69.95" customHeight="1">
      <c r="A5" s="19">
        <v>3</v>
      </c>
      <c r="B5" s="27">
        <f>'مشمول مالیات'!B5</f>
        <v>0</v>
      </c>
      <c r="C5" s="3" t="s">
        <v>3</v>
      </c>
      <c r="D5" s="3" t="s">
        <v>3</v>
      </c>
      <c r="E5" s="3"/>
      <c r="F5" s="6"/>
      <c r="G5" s="2">
        <f t="shared" si="0"/>
        <v>0</v>
      </c>
      <c r="H5" s="2">
        <f>IF(C5=N4,(G5-Q5)*10%,0)</f>
        <v>0</v>
      </c>
      <c r="I5" s="2">
        <f>IF(D5=N4,((F5*30)/365)*E5,0)</f>
        <v>0</v>
      </c>
      <c r="J5" s="20">
        <f t="shared" si="1"/>
        <v>0</v>
      </c>
      <c r="K5" s="11"/>
      <c r="L5" s="12" t="s">
        <v>4</v>
      </c>
      <c r="M5" s="11"/>
      <c r="N5" s="9" t="s">
        <v>3</v>
      </c>
      <c r="O5" s="7">
        <f>IF(E5&gt;0,((F5*60)/365)*E5,0)</f>
        <v>0</v>
      </c>
      <c r="P5" s="7"/>
      <c r="Q5" s="17">
        <f t="shared" si="2"/>
        <v>100000000</v>
      </c>
      <c r="R5" s="17">
        <f>'مشمول مالیات'!E5</f>
        <v>0</v>
      </c>
      <c r="S5" s="17">
        <v>100000000</v>
      </c>
      <c r="T5" s="15"/>
      <c r="U5" s="15"/>
      <c r="V5" s="15"/>
      <c r="W5" s="15"/>
    </row>
    <row r="6" spans="1:23" ht="69.95" customHeight="1">
      <c r="A6" s="19">
        <v>4</v>
      </c>
      <c r="B6" s="27">
        <f>'مشمول مالیات'!B6</f>
        <v>0</v>
      </c>
      <c r="C6" s="3" t="s">
        <v>3</v>
      </c>
      <c r="D6" s="3" t="s">
        <v>3</v>
      </c>
      <c r="E6" s="3"/>
      <c r="F6" s="6"/>
      <c r="G6" s="2">
        <f t="shared" si="0"/>
        <v>0</v>
      </c>
      <c r="H6" s="2">
        <f>IF(C6=N4,(G6-Q6)*10%,0)</f>
        <v>0</v>
      </c>
      <c r="I6" s="2">
        <f>IF(D6=N4,((F6*30)/365)*E6,0)</f>
        <v>0</v>
      </c>
      <c r="J6" s="20">
        <f t="shared" si="1"/>
        <v>0</v>
      </c>
      <c r="K6" s="11"/>
      <c r="L6" s="12" t="s">
        <v>3</v>
      </c>
      <c r="M6" s="11"/>
      <c r="N6" s="8"/>
      <c r="O6" s="7">
        <f>IF(E6&gt;0,((F6*60)/365)*E6,0)</f>
        <v>0</v>
      </c>
      <c r="P6" s="7"/>
      <c r="Q6" s="17">
        <f t="shared" si="2"/>
        <v>100000000</v>
      </c>
      <c r="R6" s="17">
        <f>'مشمول مالیات'!E6</f>
        <v>0</v>
      </c>
      <c r="S6" s="17">
        <v>100000000</v>
      </c>
      <c r="T6" s="15"/>
      <c r="U6" s="15"/>
      <c r="V6" s="15"/>
      <c r="W6" s="15"/>
    </row>
    <row r="7" spans="1:23" ht="69.95" customHeight="1">
      <c r="A7" s="19">
        <v>5</v>
      </c>
      <c r="B7" s="27">
        <f>'مشمول مالیات'!B7</f>
        <v>0</v>
      </c>
      <c r="C7" s="3" t="s">
        <v>3</v>
      </c>
      <c r="D7" s="3" t="s">
        <v>3</v>
      </c>
      <c r="E7" s="3"/>
      <c r="F7" s="6"/>
      <c r="G7" s="2">
        <f t="shared" si="0"/>
        <v>0</v>
      </c>
      <c r="H7" s="2">
        <f>IF(C7=N4,(G7-Q7)*10%,0)</f>
        <v>0</v>
      </c>
      <c r="I7" s="2">
        <f>IF(D7=N4,((F7*30)/365)*E7,0)</f>
        <v>0</v>
      </c>
      <c r="J7" s="20">
        <f t="shared" si="1"/>
        <v>0</v>
      </c>
      <c r="K7" s="11"/>
      <c r="L7" s="12" t="s">
        <v>3</v>
      </c>
      <c r="M7" s="11"/>
      <c r="N7" s="8"/>
      <c r="O7" s="7">
        <f>IF(E7&gt;0,((F7*60)/365)*E7,0)</f>
        <v>0</v>
      </c>
      <c r="P7" s="7"/>
      <c r="Q7" s="17">
        <f t="shared" si="2"/>
        <v>100000000</v>
      </c>
      <c r="R7" s="17">
        <f>'مشمول مالیات'!E7</f>
        <v>0</v>
      </c>
      <c r="S7" s="17">
        <v>100000000</v>
      </c>
      <c r="T7" s="15"/>
      <c r="U7" s="15"/>
      <c r="V7" s="15"/>
      <c r="W7" s="15"/>
    </row>
    <row r="8" spans="1:23" ht="78.75" customHeight="1">
      <c r="A8" s="48" t="s">
        <v>2</v>
      </c>
      <c r="B8" s="49"/>
      <c r="C8" s="49"/>
      <c r="D8" s="49"/>
      <c r="E8" s="49"/>
      <c r="F8" s="50"/>
      <c r="G8" s="14">
        <f>SUM(G3:G7)</f>
        <v>0</v>
      </c>
      <c r="H8" s="14">
        <f t="shared" ref="H8:J8" si="3">SUM(H3:H7)</f>
        <v>0</v>
      </c>
      <c r="I8" s="14">
        <f t="shared" si="3"/>
        <v>0</v>
      </c>
      <c r="J8" s="22">
        <f t="shared" si="3"/>
        <v>0</v>
      </c>
      <c r="K8" s="11"/>
      <c r="L8" s="11"/>
      <c r="M8" s="11"/>
      <c r="N8" s="15"/>
      <c r="O8" s="7"/>
      <c r="P8" s="7"/>
      <c r="Q8" s="15"/>
      <c r="R8" s="15"/>
      <c r="S8" s="15"/>
      <c r="T8" s="15"/>
    </row>
    <row r="9" spans="1:23" ht="54" customHeight="1" thickBot="1">
      <c r="A9" s="23"/>
      <c r="B9" s="24" t="s">
        <v>7</v>
      </c>
      <c r="C9" s="24"/>
      <c r="D9" s="24"/>
      <c r="E9" s="24"/>
      <c r="F9" s="46"/>
      <c r="G9" s="46"/>
      <c r="H9" s="46"/>
      <c r="I9" s="46"/>
      <c r="J9" s="47"/>
      <c r="N9" s="11"/>
    </row>
    <row r="10" spans="1:23" ht="15.75" thickTop="1"/>
    <row r="11" spans="1:23" ht="29.25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</row>
    <row r="12" spans="1:23" ht="29.2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</row>
    <row r="13" spans="1:23" ht="13.5" customHeight="1"/>
  </sheetData>
  <sheetProtection algorithmName="SHA-512" hashValue="6lVNA+mbNrfwFdVa+3WMuU/OGZyRc1QFJc+m770OqaZkCTToGEG4jjFKo0a/j1Wh+b84H4v12ersaWRDkq8vOA==" saltValue="DEqI5DcPHqjpe6MQptwxCA==" spinCount="100000" sheet="1" selectLockedCells="1"/>
  <mergeCells count="5">
    <mergeCell ref="A1:J1"/>
    <mergeCell ref="F9:J9"/>
    <mergeCell ref="A8:F8"/>
    <mergeCell ref="A11:J11"/>
    <mergeCell ref="A12:J12"/>
  </mergeCells>
  <dataValidations count="1">
    <dataValidation type="list" allowBlank="1" showInputMessage="1" showErrorMessage="1" sqref="C3:D7">
      <formula1>$N$4:$N$5</formula1>
    </dataValidation>
  </dataValidations>
  <printOptions horizontalCentered="1" verticalCentered="1"/>
  <pageMargins left="0" right="0" top="0" bottom="3.3070866141732287" header="0.31496062992125984" footer="0.31496062992125984"/>
  <pageSetup paperSize="9" scale="51" orientation="landscape" r:id="rId1"/>
  <rowBreaks count="1" manualBreakCount="1">
    <brk id="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مشمول مالیات</vt:lpstr>
      <vt:lpstr>عیدی و سنوات</vt:lpstr>
      <vt:lpstr>'عیدی و سنوات'!Print_Area</vt:lpstr>
      <vt:lpstr>'مشمول مالیات'!Print_Area</vt:lpstr>
    </vt:vector>
  </TitlesOfParts>
  <Company>Ahov@n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 Hamed</dc:creator>
  <cp:lastModifiedBy>مجتبی کرامت</cp:lastModifiedBy>
  <cp:lastPrinted>2024-02-18T07:03:49Z</cp:lastPrinted>
  <dcterms:created xsi:type="dcterms:W3CDTF">2016-02-20T04:35:53Z</dcterms:created>
  <dcterms:modified xsi:type="dcterms:W3CDTF">2024-02-18T07:04:10Z</dcterms:modified>
</cp:coreProperties>
</file>