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keramat.ASNAFROOM\Desktop\"/>
    </mc:Choice>
  </mc:AlternateContent>
  <bookViews>
    <workbookView xWindow="-120" yWindow="-120" windowWidth="15600" windowHeight="11160"/>
  </bookViews>
  <sheets>
    <sheet name="پرسنل" sheetId="7" r:id="rId1"/>
    <sheet name="مشاور" sheetId="9" r:id="rId2"/>
  </sheets>
  <definedNames>
    <definedName name="_xlnm.Print_Area" localSheetId="0">پرسنل!$A$1:$O$11</definedName>
    <definedName name="_xlnm.Print_Area" localSheetId="1">مشاور!$A$1:$F$6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0" i="7" l="1"/>
  <c r="M9" i="7"/>
  <c r="M8" i="7"/>
  <c r="M7" i="7"/>
  <c r="M6" i="7"/>
  <c r="M5" i="7"/>
  <c r="M4" i="7"/>
  <c r="M3" i="7"/>
  <c r="F3" i="7" l="1"/>
  <c r="H3" i="7" l="1"/>
  <c r="L3" i="7"/>
  <c r="K3" i="7"/>
  <c r="G3" i="7"/>
  <c r="I3" i="7" s="1"/>
  <c r="E5" i="9"/>
  <c r="F4" i="9"/>
  <c r="F3" i="9"/>
  <c r="F5" i="9" s="1"/>
  <c r="F9" i="7" l="1"/>
  <c r="F8" i="7"/>
  <c r="F7" i="7"/>
  <c r="F6" i="7"/>
  <c r="F5" i="7"/>
  <c r="F4" i="7"/>
  <c r="L5" i="7" l="1"/>
  <c r="K5" i="7"/>
  <c r="H5" i="7"/>
  <c r="G5" i="7"/>
  <c r="L7" i="7"/>
  <c r="K7" i="7"/>
  <c r="H7" i="7"/>
  <c r="G7" i="7"/>
  <c r="L9" i="7"/>
  <c r="K9" i="7"/>
  <c r="H9" i="7"/>
  <c r="G9" i="7"/>
  <c r="L4" i="7"/>
  <c r="K4" i="7"/>
  <c r="H4" i="7"/>
  <c r="G4" i="7"/>
  <c r="I4" i="7" s="1"/>
  <c r="L6" i="7"/>
  <c r="K6" i="7"/>
  <c r="H6" i="7"/>
  <c r="G6" i="7"/>
  <c r="I6" i="7" s="1"/>
  <c r="L8" i="7"/>
  <c r="K8" i="7"/>
  <c r="H8" i="7"/>
  <c r="G8" i="7"/>
  <c r="I8" i="7" s="1"/>
  <c r="J3" i="7"/>
  <c r="O3" i="7" s="1"/>
  <c r="M10" i="7"/>
  <c r="I7" i="7"/>
  <c r="I5" i="7"/>
  <c r="I9" i="7"/>
  <c r="K10" i="7" l="1"/>
  <c r="L10" i="7"/>
  <c r="I10" i="7"/>
  <c r="J10" i="7" s="1"/>
  <c r="J7" i="7"/>
  <c r="O7" i="7" s="1"/>
  <c r="J8" i="7"/>
  <c r="O8" i="7" s="1"/>
  <c r="J6" i="7" l="1"/>
  <c r="O6" i="7" s="1"/>
  <c r="J5" i="7" l="1"/>
  <c r="O5" i="7" s="1"/>
  <c r="J9" i="7" l="1"/>
  <c r="O9" i="7" s="1"/>
  <c r="J4" i="7" l="1"/>
  <c r="O4" i="7" s="1"/>
  <c r="O10" i="7" l="1"/>
</calcChain>
</file>

<file path=xl/sharedStrings.xml><?xml version="1.0" encoding="utf-8"?>
<sst xmlns="http://schemas.openxmlformats.org/spreadsheetml/2006/main" count="34" uniqueCount="31">
  <si>
    <t>جمع كل</t>
  </si>
  <si>
    <t>تعداد فرزند</t>
  </si>
  <si>
    <t>رسمي</t>
  </si>
  <si>
    <t>غير رسمي</t>
  </si>
  <si>
    <t>نام و نام خانوادگی پرسنل</t>
  </si>
  <si>
    <t>پست سازمانی</t>
  </si>
  <si>
    <t>افزایش روزانه طبق بخشنامه</t>
  </si>
  <si>
    <t>نادعلي ابراهيم پور</t>
  </si>
  <si>
    <t>رمضان هاشمي پور</t>
  </si>
  <si>
    <t>حقوق روزانه سال1399</t>
  </si>
  <si>
    <t>پايه سنواتي سال 1400</t>
  </si>
  <si>
    <t>افزایش حقوق روزانه به میزان 26%</t>
  </si>
  <si>
    <t>حقوق روزانه سال1400</t>
  </si>
  <si>
    <t>حقوق ماهانه سال1400</t>
  </si>
  <si>
    <t>حق خواربارسال 1400</t>
  </si>
  <si>
    <t>حق مسكن سال 1400</t>
  </si>
  <si>
    <t>حق اولاد سال 1400</t>
  </si>
  <si>
    <t>جمع كل حقوق و مزایای ماهانه سال1400 بر مبنای 30روز</t>
  </si>
  <si>
    <t>مشاور روابط عمومی</t>
  </si>
  <si>
    <t>حق المشاوره 1399</t>
  </si>
  <si>
    <t>حق الشماوره 1400</t>
  </si>
  <si>
    <t>ردیف</t>
  </si>
  <si>
    <t>جدول تعیین حق الزحمه مشاورین اتاق - سال 1400</t>
  </si>
  <si>
    <t>مشاور امورات اداری پروژه برج</t>
  </si>
  <si>
    <t>امضاء مدیر مالی</t>
  </si>
  <si>
    <t xml:space="preserve">امضا هیات رئیسه </t>
  </si>
  <si>
    <t>جمع</t>
  </si>
  <si>
    <t>سایر</t>
  </si>
  <si>
    <t>امضاء حسابدار اتحادیه:</t>
  </si>
  <si>
    <t xml:space="preserve">                                                                               امضاء هيئت مدیره اتحادیه:                                        </t>
  </si>
  <si>
    <t>جدول تعیین حقوق و مزایای سال 1400 پرسنل اتحادیه --------------------------- شهرستان بابل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</si>
</sst>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0"/>
      <name val="Arial"/>
      <charset val="178"/>
    </font>
    <font>
      <sz val="8"/>
      <name val="Arial"/>
      <family val="2"/>
    </font>
    <font>
      <sz val="10"/>
      <color indexed="22"/>
      <name val="Arial"/>
      <family val="2"/>
    </font>
    <font>
      <sz val="20"/>
      <name val="Arial"/>
      <family val="2"/>
    </font>
    <font>
      <sz val="16"/>
      <name val="Arial"/>
      <family val="2"/>
    </font>
    <font>
      <sz val="35"/>
      <name val="B Nazanin"/>
      <charset val="178"/>
    </font>
    <font>
      <b/>
      <sz val="30"/>
      <name val="B Nazanin"/>
      <charset val="178"/>
    </font>
    <font>
      <b/>
      <sz val="24"/>
      <name val="B Nazanin"/>
      <charset val="178"/>
    </font>
    <font>
      <sz val="50"/>
      <name val="2  Titr"/>
      <charset val="178"/>
    </font>
    <font>
      <sz val="30"/>
      <name val="B Nazanin"/>
      <charset val="178"/>
    </font>
    <font>
      <b/>
      <sz val="35"/>
      <name val="B Nazanin"/>
      <charset val="178"/>
    </font>
    <font>
      <sz val="40"/>
      <name val="B Nazanin"/>
      <charset val="178"/>
    </font>
    <font>
      <sz val="37"/>
      <name val="B Nazanin"/>
      <charset val="178"/>
    </font>
    <font>
      <sz val="33"/>
      <name val="B Nazanin"/>
      <charset val="178"/>
    </font>
    <font>
      <sz val="38"/>
      <name val="B Nazanin"/>
      <charset val="17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4" fillId="0" borderId="0" xfId="0" applyFont="1" applyProtection="1"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2" fillId="2" borderId="0" xfId="0" applyFont="1" applyFill="1" applyBorder="1" applyProtection="1"/>
    <xf numFmtId="0" fontId="2" fillId="2" borderId="0" xfId="0" applyFont="1" applyFill="1" applyProtection="1"/>
    <xf numFmtId="3" fontId="7" fillId="0" borderId="1" xfId="0" applyNumberFormat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3" fontId="7" fillId="0" borderId="0" xfId="0" applyNumberFormat="1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readingOrder="1"/>
    </xf>
    <xf numFmtId="0" fontId="6" fillId="3" borderId="1" xfId="0" applyFont="1" applyFill="1" applyBorder="1" applyAlignment="1" applyProtection="1">
      <alignment horizontal="center" vertical="center" wrapText="1"/>
    </xf>
    <xf numFmtId="3" fontId="10" fillId="4" borderId="1" xfId="0" applyNumberFormat="1" applyFont="1" applyFill="1" applyBorder="1" applyAlignment="1" applyProtection="1">
      <alignment horizontal="center" vertical="center"/>
    </xf>
    <xf numFmtId="3" fontId="5" fillId="0" borderId="5" xfId="0" applyNumberFormat="1" applyFont="1" applyBorder="1" applyAlignment="1" applyProtection="1">
      <alignment horizontal="center" vertical="center"/>
      <protection locked="0"/>
    </xf>
    <xf numFmtId="3" fontId="5" fillId="0" borderId="1" xfId="0" applyNumberFormat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right"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right" vertical="center"/>
      <protection locked="0"/>
    </xf>
    <xf numFmtId="0" fontId="9" fillId="0" borderId="5" xfId="0" applyFont="1" applyBorder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horizontal="right" vertical="center"/>
      <protection locked="0"/>
    </xf>
    <xf numFmtId="3" fontId="6" fillId="0" borderId="2" xfId="0" applyNumberFormat="1" applyFont="1" applyBorder="1" applyAlignment="1" applyProtection="1">
      <alignment horizontal="right" vertical="center"/>
    </xf>
    <xf numFmtId="0" fontId="6" fillId="0" borderId="1" xfId="0" applyFont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 applyProtection="1">
      <alignment horizontal="center" vertical="center"/>
    </xf>
    <xf numFmtId="0" fontId="6" fillId="4" borderId="4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 readingOrder="1"/>
    </xf>
    <xf numFmtId="0" fontId="9" fillId="3" borderId="3" xfId="0" applyFont="1" applyFill="1" applyBorder="1" applyAlignment="1" applyProtection="1">
      <alignment horizontal="center" vertical="center" wrapText="1"/>
    </xf>
    <xf numFmtId="0" fontId="9" fillId="3" borderId="5" xfId="0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</xf>
    <xf numFmtId="3" fontId="12" fillId="0" borderId="1" xfId="0" applyNumberFormat="1" applyFont="1" applyBorder="1" applyAlignment="1" applyProtection="1">
      <alignment horizontal="center" vertical="center"/>
    </xf>
    <xf numFmtId="3" fontId="13" fillId="0" borderId="1" xfId="0" applyNumberFormat="1" applyFont="1" applyBorder="1" applyAlignment="1" applyProtection="1">
      <alignment horizontal="center" vertical="center"/>
    </xf>
    <xf numFmtId="3" fontId="14" fillId="0" borderId="1" xfId="0" applyNumberFormat="1" applyFont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</xf>
    <xf numFmtId="3" fontId="14" fillId="0" borderId="1" xfId="0" applyNumberFormat="1" applyFont="1" applyFill="1" applyBorder="1" applyAlignment="1" applyProtection="1">
      <alignment horizontal="center" vertical="center"/>
      <protection locked="0"/>
    </xf>
    <xf numFmtId="3" fontId="12" fillId="0" borderId="1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3" fontId="6" fillId="0" borderId="2" xfId="0" applyNumberFormat="1" applyFont="1" applyBorder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rightToLeft="1" tabSelected="1" zoomScale="50" zoomScaleNormal="50" zoomScaleSheetLayoutView="30" workbookViewId="0">
      <selection sqref="A1:O1"/>
    </sheetView>
  </sheetViews>
  <sheetFormatPr defaultRowHeight="12.75"/>
  <cols>
    <col min="1" max="1" width="8.5703125" style="1" customWidth="1"/>
    <col min="2" max="2" width="20.85546875" style="1" customWidth="1"/>
    <col min="3" max="3" width="25.140625" style="1" customWidth="1"/>
    <col min="4" max="4" width="11.140625" style="1" customWidth="1"/>
    <col min="5" max="5" width="33.140625" style="1" customWidth="1"/>
    <col min="6" max="6" width="37.7109375" style="1" customWidth="1"/>
    <col min="7" max="7" width="23.140625" style="1" customWidth="1"/>
    <col min="8" max="8" width="24" style="1" customWidth="1"/>
    <col min="9" max="13" width="37.7109375" style="1" customWidth="1"/>
    <col min="14" max="14" width="34" style="1" customWidth="1"/>
    <col min="15" max="15" width="37.28515625" style="1" customWidth="1"/>
    <col min="16" max="16" width="41.28515625" style="1" customWidth="1"/>
    <col min="17" max="17" width="23.85546875" style="1" customWidth="1"/>
    <col min="18" max="19" width="9.140625" style="1"/>
    <col min="20" max="20" width="20.85546875" style="1" customWidth="1"/>
    <col min="21" max="16384" width="9.140625" style="1"/>
  </cols>
  <sheetData>
    <row r="1" spans="1:20" ht="96.75" customHeight="1">
      <c r="A1" s="36" t="s">
        <v>30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5"/>
    </row>
    <row r="2" spans="1:20" ht="268.5" customHeight="1">
      <c r="A2" s="37"/>
      <c r="B2" s="38" t="s">
        <v>4</v>
      </c>
      <c r="C2" s="39"/>
      <c r="D2" s="40" t="s">
        <v>1</v>
      </c>
      <c r="E2" s="44" t="s">
        <v>9</v>
      </c>
      <c r="F2" s="44" t="s">
        <v>11</v>
      </c>
      <c r="G2" s="44" t="s">
        <v>10</v>
      </c>
      <c r="H2" s="44" t="s">
        <v>6</v>
      </c>
      <c r="I2" s="44" t="s">
        <v>12</v>
      </c>
      <c r="J2" s="44" t="s">
        <v>13</v>
      </c>
      <c r="K2" s="44" t="s">
        <v>14</v>
      </c>
      <c r="L2" s="44" t="s">
        <v>15</v>
      </c>
      <c r="M2" s="44" t="s">
        <v>16</v>
      </c>
      <c r="N2" s="44" t="s">
        <v>27</v>
      </c>
      <c r="O2" s="40" t="s">
        <v>17</v>
      </c>
    </row>
    <row r="3" spans="1:20" ht="99.95" customHeight="1">
      <c r="A3" s="18">
        <v>1</v>
      </c>
      <c r="B3" s="23"/>
      <c r="C3" s="24"/>
      <c r="D3" s="5"/>
      <c r="E3" s="45"/>
      <c r="F3" s="43">
        <f>(E3*26%)+E3</f>
        <v>0</v>
      </c>
      <c r="G3" s="42">
        <f>IF(F3&gt;0,46667,0)</f>
        <v>0</v>
      </c>
      <c r="H3" s="42">
        <f>IF(F3&gt;0,82785,0)</f>
        <v>0</v>
      </c>
      <c r="I3" s="41">
        <f>F3+G3+H3</f>
        <v>0</v>
      </c>
      <c r="J3" s="41">
        <f>I3*30</f>
        <v>0</v>
      </c>
      <c r="K3" s="41">
        <f>IF(F3&gt;0,6000000,0)</f>
        <v>0</v>
      </c>
      <c r="L3" s="41">
        <f>IF(F3&gt;0,3000000,0)</f>
        <v>0</v>
      </c>
      <c r="M3" s="41">
        <f>IF(D3&gt;0,D3*2655495,0)</f>
        <v>0</v>
      </c>
      <c r="N3" s="46"/>
      <c r="O3" s="41">
        <f>K3+L3+M3+J3+N3</f>
        <v>0</v>
      </c>
      <c r="Q3" s="8"/>
    </row>
    <row r="4" spans="1:20" ht="99.95" customHeight="1">
      <c r="A4" s="18">
        <v>2</v>
      </c>
      <c r="B4" s="23"/>
      <c r="C4" s="24"/>
      <c r="D4" s="5"/>
      <c r="E4" s="45"/>
      <c r="F4" s="43">
        <f>(E4*26%)+E4</f>
        <v>0</v>
      </c>
      <c r="G4" s="42">
        <f t="shared" ref="G4:G9" si="0">IF(F4&gt;0,46667,0)</f>
        <v>0</v>
      </c>
      <c r="H4" s="42">
        <f t="shared" ref="H4:H9" si="1">IF(F4&gt;0,82785,0)</f>
        <v>0</v>
      </c>
      <c r="I4" s="41">
        <f>F4+G4+H4</f>
        <v>0</v>
      </c>
      <c r="J4" s="41">
        <f t="shared" ref="J4:J10" si="2">I4*30</f>
        <v>0</v>
      </c>
      <c r="K4" s="41">
        <f t="shared" ref="K4:K9" si="3">IF(F4&gt;0,6000000,0)</f>
        <v>0</v>
      </c>
      <c r="L4" s="41">
        <f t="shared" ref="L4:L9" si="4">IF(F4&gt;0,3000000,0)</f>
        <v>0</v>
      </c>
      <c r="M4" s="41">
        <f t="shared" ref="M4:M9" si="5">IF(D4&gt;0,D4*2655495,0)</f>
        <v>0</v>
      </c>
      <c r="N4" s="46"/>
      <c r="O4" s="41">
        <f t="shared" ref="O4:O9" si="6">K4+L4+M4+J4+N4</f>
        <v>0</v>
      </c>
      <c r="Q4" s="8"/>
    </row>
    <row r="5" spans="1:20" ht="99.95" customHeight="1">
      <c r="A5" s="18">
        <v>3</v>
      </c>
      <c r="B5" s="23"/>
      <c r="C5" s="24"/>
      <c r="D5" s="5"/>
      <c r="E5" s="45"/>
      <c r="F5" s="43">
        <f>(E5*26%)+E5</f>
        <v>0</v>
      </c>
      <c r="G5" s="42">
        <f t="shared" si="0"/>
        <v>0</v>
      </c>
      <c r="H5" s="42">
        <f t="shared" si="1"/>
        <v>0</v>
      </c>
      <c r="I5" s="41">
        <f t="shared" ref="I5:I9" si="7">F5+G5+H5</f>
        <v>0</v>
      </c>
      <c r="J5" s="41">
        <f t="shared" si="2"/>
        <v>0</v>
      </c>
      <c r="K5" s="41">
        <f t="shared" si="3"/>
        <v>0</v>
      </c>
      <c r="L5" s="41">
        <f t="shared" si="4"/>
        <v>0</v>
      </c>
      <c r="M5" s="41">
        <f t="shared" si="5"/>
        <v>0</v>
      </c>
      <c r="N5" s="46"/>
      <c r="O5" s="41">
        <f t="shared" si="6"/>
        <v>0</v>
      </c>
      <c r="Q5" s="8"/>
    </row>
    <row r="6" spans="1:20" ht="99.95" customHeight="1">
      <c r="A6" s="18">
        <v>4</v>
      </c>
      <c r="B6" s="23"/>
      <c r="C6" s="24"/>
      <c r="D6" s="5"/>
      <c r="E6" s="45"/>
      <c r="F6" s="43">
        <f>(E6*26%)+E6</f>
        <v>0</v>
      </c>
      <c r="G6" s="42">
        <f t="shared" si="0"/>
        <v>0</v>
      </c>
      <c r="H6" s="42">
        <f t="shared" si="1"/>
        <v>0</v>
      </c>
      <c r="I6" s="41">
        <f t="shared" si="7"/>
        <v>0</v>
      </c>
      <c r="J6" s="41">
        <f t="shared" si="2"/>
        <v>0</v>
      </c>
      <c r="K6" s="41">
        <f t="shared" si="3"/>
        <v>0</v>
      </c>
      <c r="L6" s="41">
        <f t="shared" si="4"/>
        <v>0</v>
      </c>
      <c r="M6" s="41">
        <f t="shared" si="5"/>
        <v>0</v>
      </c>
      <c r="N6" s="46"/>
      <c r="O6" s="41">
        <f t="shared" si="6"/>
        <v>0</v>
      </c>
      <c r="Q6" s="8"/>
    </row>
    <row r="7" spans="1:20" ht="99.95" customHeight="1">
      <c r="A7" s="18">
        <v>5</v>
      </c>
      <c r="B7" s="23"/>
      <c r="C7" s="24"/>
      <c r="D7" s="5"/>
      <c r="E7" s="45"/>
      <c r="F7" s="43">
        <f>(E7*26%)+E7</f>
        <v>0</v>
      </c>
      <c r="G7" s="42">
        <f t="shared" si="0"/>
        <v>0</v>
      </c>
      <c r="H7" s="42">
        <f t="shared" si="1"/>
        <v>0</v>
      </c>
      <c r="I7" s="41">
        <f t="shared" si="7"/>
        <v>0</v>
      </c>
      <c r="J7" s="41">
        <f t="shared" si="2"/>
        <v>0</v>
      </c>
      <c r="K7" s="41">
        <f t="shared" si="3"/>
        <v>0</v>
      </c>
      <c r="L7" s="41">
        <f t="shared" si="4"/>
        <v>0</v>
      </c>
      <c r="M7" s="41">
        <f t="shared" si="5"/>
        <v>0</v>
      </c>
      <c r="N7" s="46"/>
      <c r="O7" s="41">
        <f t="shared" si="6"/>
        <v>0</v>
      </c>
      <c r="Q7" s="8"/>
      <c r="T7" s="4"/>
    </row>
    <row r="8" spans="1:20" ht="99.95" customHeight="1">
      <c r="A8" s="18">
        <v>6</v>
      </c>
      <c r="B8" s="23"/>
      <c r="C8" s="24"/>
      <c r="D8" s="5"/>
      <c r="E8" s="45"/>
      <c r="F8" s="43">
        <f>(E8*26%)+E8</f>
        <v>0</v>
      </c>
      <c r="G8" s="42">
        <f t="shared" si="0"/>
        <v>0</v>
      </c>
      <c r="H8" s="42">
        <f t="shared" si="1"/>
        <v>0</v>
      </c>
      <c r="I8" s="41">
        <f t="shared" si="7"/>
        <v>0</v>
      </c>
      <c r="J8" s="41">
        <f t="shared" si="2"/>
        <v>0</v>
      </c>
      <c r="K8" s="41">
        <f t="shared" si="3"/>
        <v>0</v>
      </c>
      <c r="L8" s="41">
        <f t="shared" si="4"/>
        <v>0</v>
      </c>
      <c r="M8" s="41">
        <f t="shared" si="5"/>
        <v>0</v>
      </c>
      <c r="N8" s="46"/>
      <c r="O8" s="41">
        <f t="shared" si="6"/>
        <v>0</v>
      </c>
      <c r="Q8" s="8"/>
    </row>
    <row r="9" spans="1:20" ht="99.95" customHeight="1">
      <c r="A9" s="18">
        <v>7</v>
      </c>
      <c r="B9" s="23"/>
      <c r="C9" s="24"/>
      <c r="D9" s="5"/>
      <c r="E9" s="45"/>
      <c r="F9" s="43">
        <f>(E9*26%)+E9</f>
        <v>0</v>
      </c>
      <c r="G9" s="42">
        <f t="shared" si="0"/>
        <v>0</v>
      </c>
      <c r="H9" s="42">
        <f t="shared" si="1"/>
        <v>0</v>
      </c>
      <c r="I9" s="41">
        <f t="shared" si="7"/>
        <v>0</v>
      </c>
      <c r="J9" s="41">
        <f t="shared" si="2"/>
        <v>0</v>
      </c>
      <c r="K9" s="41">
        <f t="shared" si="3"/>
        <v>0</v>
      </c>
      <c r="L9" s="41">
        <f t="shared" si="4"/>
        <v>0</v>
      </c>
      <c r="M9" s="41">
        <f t="shared" si="5"/>
        <v>0</v>
      </c>
      <c r="N9" s="46"/>
      <c r="O9" s="41">
        <f t="shared" si="6"/>
        <v>0</v>
      </c>
      <c r="Q9" s="8"/>
      <c r="T9" s="4"/>
    </row>
    <row r="10" spans="1:20" ht="99.95" customHeight="1">
      <c r="A10" s="27" t="s">
        <v>26</v>
      </c>
      <c r="B10" s="27"/>
      <c r="C10" s="27"/>
      <c r="D10" s="27"/>
      <c r="E10" s="27"/>
      <c r="F10" s="27"/>
      <c r="G10" s="27"/>
      <c r="H10" s="27"/>
      <c r="I10" s="17">
        <f>SUM(I3:I9)</f>
        <v>0</v>
      </c>
      <c r="J10" s="17">
        <f t="shared" si="2"/>
        <v>0</v>
      </c>
      <c r="K10" s="17">
        <f t="shared" ref="K10:O10" si="8">SUM(K3:K9)</f>
        <v>0</v>
      </c>
      <c r="L10" s="17">
        <f t="shared" si="8"/>
        <v>0</v>
      </c>
      <c r="M10" s="17">
        <f t="shared" si="8"/>
        <v>0</v>
      </c>
      <c r="N10" s="17">
        <f t="shared" si="8"/>
        <v>0</v>
      </c>
      <c r="O10" s="17">
        <f t="shared" si="8"/>
        <v>0</v>
      </c>
      <c r="Q10" s="10"/>
      <c r="T10" s="4"/>
    </row>
    <row r="11" spans="1:20" ht="78.75" customHeight="1">
      <c r="A11" s="47"/>
      <c r="B11" s="25" t="s">
        <v>28</v>
      </c>
      <c r="C11" s="25"/>
      <c r="D11" s="25"/>
      <c r="E11" s="25"/>
      <c r="F11" s="25"/>
      <c r="G11" s="25"/>
      <c r="H11" s="25"/>
      <c r="I11" s="48" t="s">
        <v>29</v>
      </c>
      <c r="J11" s="48"/>
      <c r="K11" s="48"/>
      <c r="L11" s="48"/>
      <c r="M11" s="48"/>
      <c r="N11" s="48"/>
      <c r="O11" s="48"/>
      <c r="Q11" s="10"/>
    </row>
    <row r="12" spans="1:20" ht="6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20" hidden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20" ht="44.25" customHeight="1">
      <c r="A14" s="19"/>
      <c r="B14" s="19"/>
      <c r="C14" s="19"/>
      <c r="D14" s="19"/>
      <c r="E14" s="19"/>
      <c r="F14" s="19"/>
      <c r="G14" s="19"/>
      <c r="H14" s="19"/>
      <c r="I14" s="3"/>
      <c r="J14" s="3"/>
      <c r="K14" s="3"/>
      <c r="L14" s="3"/>
      <c r="M14" s="3"/>
      <c r="N14" s="3"/>
      <c r="O14" s="3"/>
    </row>
    <row r="16" spans="1:20">
      <c r="D16" s="6">
        <v>2</v>
      </c>
    </row>
    <row r="17" spans="4:4">
      <c r="D17" s="7">
        <v>1</v>
      </c>
    </row>
    <row r="18" spans="4:4">
      <c r="D18" s="7">
        <v>0</v>
      </c>
    </row>
    <row r="19" spans="4:4">
      <c r="D19" s="7"/>
    </row>
    <row r="51" spans="2:2" ht="34.5" customHeight="1">
      <c r="B51" s="2" t="s">
        <v>2</v>
      </c>
    </row>
    <row r="52" spans="2:2" ht="31.5" customHeight="1">
      <c r="B52" s="2" t="s">
        <v>3</v>
      </c>
    </row>
  </sheetData>
  <sheetProtection algorithmName="SHA-512" hashValue="LoMTzI72m+8WOYSbda8UOk4si47P6jyEN5EVXO6dMdSk+rUY4Wm5H18E7dvEqFcb/ooB7gfXEQfV0SxnH1Hz5g==" saltValue="OhRo29VHF6CHY2DZNUR3QQ==" spinCount="100000" sheet="1" selectLockedCells="1"/>
  <mergeCells count="13">
    <mergeCell ref="A14:H14"/>
    <mergeCell ref="A1:O1"/>
    <mergeCell ref="B2:C2"/>
    <mergeCell ref="B4:C4"/>
    <mergeCell ref="B9:C9"/>
    <mergeCell ref="B5:C5"/>
    <mergeCell ref="B6:C6"/>
    <mergeCell ref="B3:C3"/>
    <mergeCell ref="B7:C7"/>
    <mergeCell ref="B8:C8"/>
    <mergeCell ref="B11:H11"/>
    <mergeCell ref="I11:O11"/>
    <mergeCell ref="A10:H10"/>
  </mergeCells>
  <phoneticPr fontId="1" type="noConversion"/>
  <dataValidations count="1">
    <dataValidation allowBlank="1" showInputMessage="1" showErrorMessage="1" promptTitle="تعداد" sqref="B11 D3:D9"/>
  </dataValidations>
  <printOptions horizontalCentered="1"/>
  <pageMargins left="0.59055118110236227" right="0" top="0.59055118110236227" bottom="0.98425196850393704" header="0.51181102362204722" footer="0.51181102362204722"/>
  <pageSetup paperSize="9" scale="3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rightToLeft="1" zoomScale="40" zoomScaleNormal="40" zoomScaleSheetLayoutView="30" workbookViewId="0">
      <selection activeCell="E6" sqref="E6:F6"/>
    </sheetView>
  </sheetViews>
  <sheetFormatPr defaultRowHeight="12.75"/>
  <cols>
    <col min="1" max="1" width="19.5703125" style="1" customWidth="1"/>
    <col min="2" max="2" width="20.85546875" style="1" customWidth="1"/>
    <col min="3" max="3" width="106" style="1" customWidth="1"/>
    <col min="4" max="4" width="68.5703125" style="1" customWidth="1"/>
    <col min="5" max="5" width="59.7109375" style="1" customWidth="1"/>
    <col min="6" max="6" width="73.140625" style="1" customWidth="1"/>
    <col min="7" max="9" width="9.140625" style="1"/>
    <col min="10" max="10" width="20.85546875" style="1" customWidth="1"/>
    <col min="11" max="16384" width="9.140625" style="1"/>
  </cols>
  <sheetData>
    <row r="1" spans="1:10" ht="96.75" customHeight="1">
      <c r="A1" s="20" t="s">
        <v>22</v>
      </c>
      <c r="B1" s="21"/>
      <c r="C1" s="21"/>
      <c r="D1" s="21"/>
      <c r="E1" s="21"/>
      <c r="F1" s="22"/>
    </row>
    <row r="2" spans="1:10" ht="192" customHeight="1">
      <c r="A2" s="13" t="s">
        <v>21</v>
      </c>
      <c r="B2" s="28" t="s">
        <v>4</v>
      </c>
      <c r="C2" s="29"/>
      <c r="D2" s="14" t="s">
        <v>5</v>
      </c>
      <c r="E2" s="14" t="s">
        <v>19</v>
      </c>
      <c r="F2" s="14" t="s">
        <v>20</v>
      </c>
    </row>
    <row r="3" spans="1:10" ht="137.25" customHeight="1">
      <c r="A3" s="9">
        <v>1</v>
      </c>
      <c r="B3" s="30" t="s">
        <v>7</v>
      </c>
      <c r="C3" s="31"/>
      <c r="D3" s="12" t="s">
        <v>23</v>
      </c>
      <c r="E3" s="16">
        <v>25410000</v>
      </c>
      <c r="F3" s="17">
        <f>E3*1.39</f>
        <v>35319900</v>
      </c>
      <c r="J3" s="4"/>
    </row>
    <row r="4" spans="1:10" ht="148.5" customHeight="1">
      <c r="A4" s="9">
        <v>2</v>
      </c>
      <c r="B4" s="30" t="s">
        <v>8</v>
      </c>
      <c r="C4" s="31"/>
      <c r="D4" s="12" t="s">
        <v>18</v>
      </c>
      <c r="E4" s="16">
        <v>25000000</v>
      </c>
      <c r="F4" s="17">
        <f>E4*1.39</f>
        <v>34750000</v>
      </c>
      <c r="J4" s="4"/>
    </row>
    <row r="5" spans="1:10" ht="107.25" customHeight="1">
      <c r="A5" s="32" t="s">
        <v>0</v>
      </c>
      <c r="B5" s="33"/>
      <c r="C5" s="33"/>
      <c r="D5" s="33"/>
      <c r="E5" s="15">
        <f>SUM(E3:E4)</f>
        <v>50410000</v>
      </c>
      <c r="F5" s="15">
        <f>SUM(F3:F4)</f>
        <v>70069900</v>
      </c>
    </row>
    <row r="6" spans="1:10" ht="78.75" customHeight="1">
      <c r="A6" s="11"/>
      <c r="B6" s="25" t="s">
        <v>24</v>
      </c>
      <c r="C6" s="25"/>
      <c r="D6" s="25"/>
      <c r="E6" s="26" t="s">
        <v>25</v>
      </c>
      <c r="F6" s="26"/>
    </row>
    <row r="7" spans="1:10" ht="6.75" customHeight="1">
      <c r="A7" s="3"/>
      <c r="B7" s="3"/>
      <c r="C7" s="3"/>
      <c r="D7" s="3"/>
      <c r="E7" s="3"/>
      <c r="F7" s="3"/>
    </row>
    <row r="8" spans="1:10" hidden="1">
      <c r="A8" s="3"/>
      <c r="B8" s="3"/>
      <c r="C8" s="3"/>
      <c r="D8" s="3"/>
      <c r="E8" s="3"/>
      <c r="F8" s="3"/>
    </row>
    <row r="9" spans="1:10" ht="44.25" customHeight="1">
      <c r="A9" s="19"/>
      <c r="B9" s="19"/>
      <c r="C9" s="19"/>
      <c r="D9" s="19"/>
      <c r="E9" s="3"/>
      <c r="F9" s="3"/>
    </row>
    <row r="46" spans="2:2" ht="34.5" customHeight="1">
      <c r="B46" s="2" t="s">
        <v>2</v>
      </c>
    </row>
    <row r="47" spans="2:2" ht="31.5" customHeight="1">
      <c r="B47" s="2" t="s">
        <v>3</v>
      </c>
    </row>
  </sheetData>
  <sheetProtection selectLockedCells="1"/>
  <mergeCells count="8">
    <mergeCell ref="E6:F6"/>
    <mergeCell ref="A1:F1"/>
    <mergeCell ref="B2:C2"/>
    <mergeCell ref="A9:D9"/>
    <mergeCell ref="B3:C3"/>
    <mergeCell ref="B4:C4"/>
    <mergeCell ref="A5:D5"/>
    <mergeCell ref="B6:D6"/>
  </mergeCells>
  <dataValidations count="1">
    <dataValidation allowBlank="1" showInputMessage="1" showErrorMessage="1" promptTitle="تعداد" sqref="B6"/>
  </dataValidations>
  <printOptions horizontalCentered="1"/>
  <pageMargins left="0" right="0" top="0.59055118110236227" bottom="0.98425196850393704" header="0.51181102362204722" footer="0.51181102362204722"/>
  <pageSetup paperSize="9" scale="3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پرسنل</vt:lpstr>
      <vt:lpstr>مشاور</vt:lpstr>
      <vt:lpstr>پرسنل!Print_Area</vt:lpstr>
      <vt:lpstr>مشاور!Print_Area</vt:lpstr>
    </vt:vector>
  </TitlesOfParts>
  <Company>Ahov@n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 Hamed</dc:creator>
  <cp:lastModifiedBy>مجتبی کرامت</cp:lastModifiedBy>
  <cp:lastPrinted>2021-04-04T06:23:29Z</cp:lastPrinted>
  <dcterms:created xsi:type="dcterms:W3CDTF">2015-03-25T07:35:30Z</dcterms:created>
  <dcterms:modified xsi:type="dcterms:W3CDTF">2021-04-04T06:28:56Z</dcterms:modified>
</cp:coreProperties>
</file>